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480" yWindow="30" windowWidth="11355" windowHeight="9210"/>
  </bookViews>
  <sheets>
    <sheet name="languagebyclassofworker" sheetId="1" r:id="rId1"/>
  </sheets>
  <definedNames>
    <definedName name="languagebyclassofworker">languagebyclassofworker!$A$1:$K$37</definedName>
  </definedNames>
  <calcPr calcId="125725"/>
</workbook>
</file>

<file path=xl/calcChain.xml><?xml version="1.0" encoding="utf-8"?>
<calcChain xmlns="http://schemas.openxmlformats.org/spreadsheetml/2006/main">
  <c r="R35" i="1"/>
  <c r="Q35"/>
  <c r="P35"/>
  <c r="O35"/>
  <c r="R34"/>
  <c r="Q34"/>
  <c r="P34"/>
  <c r="O34"/>
  <c r="R33"/>
  <c r="Q33"/>
  <c r="P33"/>
  <c r="O33"/>
  <c r="R32"/>
  <c r="Q32"/>
  <c r="P32"/>
  <c r="O32"/>
  <c r="R31"/>
  <c r="Q31"/>
  <c r="P31"/>
  <c r="O31"/>
  <c r="R30"/>
  <c r="Q30"/>
  <c r="P30"/>
  <c r="O30"/>
  <c r="R29"/>
  <c r="Q29"/>
  <c r="P29"/>
  <c r="O29"/>
  <c r="R28"/>
  <c r="Q28"/>
  <c r="P28"/>
  <c r="O28"/>
  <c r="R27"/>
  <c r="Q27"/>
  <c r="P27"/>
  <c r="O27"/>
  <c r="R26"/>
  <c r="Q26"/>
  <c r="P26"/>
  <c r="O26"/>
  <c r="R25"/>
  <c r="Q25"/>
  <c r="P25"/>
  <c r="O25"/>
  <c r="R24"/>
  <c r="Q24"/>
  <c r="P24"/>
  <c r="O24"/>
  <c r="R23"/>
  <c r="Q23"/>
  <c r="P23"/>
  <c r="O23"/>
  <c r="R22"/>
  <c r="Q22"/>
  <c r="P22"/>
  <c r="O22"/>
  <c r="N35"/>
  <c r="N34"/>
  <c r="N33"/>
  <c r="N32"/>
  <c r="N31"/>
  <c r="N30"/>
  <c r="N29"/>
  <c r="N28"/>
  <c r="N27"/>
  <c r="N26"/>
  <c r="N25"/>
  <c r="N24"/>
  <c r="N23"/>
  <c r="N22"/>
  <c r="R18"/>
  <c r="Q17"/>
  <c r="Q18"/>
  <c r="P17"/>
  <c r="P18"/>
  <c r="O17"/>
  <c r="N17"/>
  <c r="O18"/>
  <c r="N18"/>
  <c r="Q16"/>
  <c r="P16"/>
  <c r="O16"/>
  <c r="Q13"/>
  <c r="P13"/>
  <c r="O13"/>
  <c r="N13"/>
  <c r="N16"/>
  <c r="Q15"/>
  <c r="Q14"/>
  <c r="P15"/>
  <c r="P14"/>
  <c r="O15"/>
  <c r="O14"/>
  <c r="N15"/>
  <c r="N14"/>
  <c r="R12"/>
  <c r="R11"/>
  <c r="R10"/>
  <c r="R9"/>
  <c r="R8"/>
  <c r="Q12"/>
  <c r="Q11"/>
  <c r="Q10"/>
  <c r="Q9"/>
  <c r="Q8"/>
  <c r="P12"/>
  <c r="P11"/>
  <c r="P10"/>
  <c r="P9"/>
  <c r="P8"/>
  <c r="O12"/>
  <c r="O11"/>
  <c r="O10"/>
  <c r="O9"/>
  <c r="O8"/>
  <c r="N12"/>
  <c r="N11"/>
  <c r="N10"/>
  <c r="N9"/>
  <c r="N8"/>
  <c r="R7"/>
  <c r="Q7"/>
  <c r="P7"/>
  <c r="O7"/>
  <c r="N7"/>
  <c r="R6"/>
  <c r="Q6"/>
  <c r="P6"/>
  <c r="O6"/>
  <c r="N6"/>
  <c r="R5"/>
  <c r="Q5"/>
  <c r="P5"/>
  <c r="O5"/>
  <c r="N5"/>
</calcChain>
</file>

<file path=xl/sharedStrings.xml><?xml version="1.0" encoding="utf-8"?>
<sst xmlns="http://schemas.openxmlformats.org/spreadsheetml/2006/main" count="125" uniqueCount="94">
  <si>
    <t>LANGUAGE</t>
  </si>
  <si>
    <t>Total Of PERWT</t>
  </si>
  <si>
    <t>13</t>
  </si>
  <si>
    <t>14</t>
  </si>
  <si>
    <t>22</t>
  </si>
  <si>
    <t>23</t>
  </si>
  <si>
    <t>28</t>
  </si>
  <si>
    <t>29</t>
  </si>
  <si>
    <t>01</t>
  </si>
  <si>
    <t>02</t>
  </si>
  <si>
    <t>03</t>
  </si>
  <si>
    <t>04</t>
  </si>
  <si>
    <t>05</t>
  </si>
  <si>
    <t>10</t>
  </si>
  <si>
    <t>11</t>
  </si>
  <si>
    <t>12</t>
  </si>
  <si>
    <t>15</t>
  </si>
  <si>
    <t>16</t>
  </si>
  <si>
    <t>17</t>
  </si>
  <si>
    <t>18</t>
  </si>
  <si>
    <t>19</t>
  </si>
  <si>
    <t>21</t>
  </si>
  <si>
    <t>31</t>
  </si>
  <si>
    <t>34</t>
  </si>
  <si>
    <t>40</t>
  </si>
  <si>
    <t>43</t>
  </si>
  <si>
    <t>45</t>
  </si>
  <si>
    <t>48</t>
  </si>
  <si>
    <t>49</t>
  </si>
  <si>
    <t>50</t>
  </si>
  <si>
    <t>52</t>
  </si>
  <si>
    <t>53</t>
  </si>
  <si>
    <t>54</t>
  </si>
  <si>
    <t>57</t>
  </si>
  <si>
    <t>59</t>
  </si>
  <si>
    <t>63</t>
  </si>
  <si>
    <t>94</t>
  </si>
  <si>
    <t>96</t>
  </si>
  <si>
    <t xml:space="preserve"> </t>
  </si>
  <si>
    <t>English</t>
  </si>
  <si>
    <t>German</t>
  </si>
  <si>
    <t>Yiddish</t>
  </si>
  <si>
    <t>Dutch</t>
  </si>
  <si>
    <t>Swedish</t>
  </si>
  <si>
    <t>Italian</t>
  </si>
  <si>
    <t>French</t>
  </si>
  <si>
    <t>Spanish</t>
  </si>
  <si>
    <t>Portuguese</t>
  </si>
  <si>
    <t>Rumanian</t>
  </si>
  <si>
    <t>Celtic</t>
  </si>
  <si>
    <t>Greek</t>
  </si>
  <si>
    <t>Albanian</t>
  </si>
  <si>
    <t>Russian</t>
  </si>
  <si>
    <t>Ukrainian</t>
  </si>
  <si>
    <t>Polish</t>
  </si>
  <si>
    <t>Slovak</t>
  </si>
  <si>
    <t>Serbo-Croatian</t>
  </si>
  <si>
    <t>Armenian</t>
  </si>
  <si>
    <t>Farssi</t>
  </si>
  <si>
    <t>Hindi</t>
  </si>
  <si>
    <t>Hungarian</t>
  </si>
  <si>
    <t>Dravidian</t>
  </si>
  <si>
    <t>Chinese</t>
  </si>
  <si>
    <t>Burmese</t>
  </si>
  <si>
    <t>Japanese</t>
  </si>
  <si>
    <t>Korean</t>
  </si>
  <si>
    <t>Vietnamese</t>
  </si>
  <si>
    <t>Indonesian</t>
  </si>
  <si>
    <t>Other Malayan</t>
  </si>
  <si>
    <t>Filipino</t>
  </si>
  <si>
    <t>Arabic</t>
  </si>
  <si>
    <t>Hebrew</t>
  </si>
  <si>
    <t>Sub-Saharan Africa</t>
  </si>
  <si>
    <t>American Indian</t>
  </si>
  <si>
    <t>Other not reported</t>
  </si>
  <si>
    <t>13 Self Emp not inc</t>
  </si>
  <si>
    <t>14 Self emp Inc</t>
  </si>
  <si>
    <t>22 W/S, priv</t>
  </si>
  <si>
    <t>23 W/S nfp</t>
  </si>
  <si>
    <t>25 Fed govt</t>
  </si>
  <si>
    <t>27 State govt</t>
  </si>
  <si>
    <t>28 Local govt</t>
  </si>
  <si>
    <t>29 unpaid fam wrkr</t>
  </si>
  <si>
    <t>Other European</t>
  </si>
  <si>
    <t>Other Asian</t>
  </si>
  <si>
    <t>Other</t>
  </si>
  <si>
    <t>Language</t>
  </si>
  <si>
    <t>Total</t>
  </si>
  <si>
    <t>Self Employed</t>
  </si>
  <si>
    <t>Wage &amp; Salary</t>
  </si>
  <si>
    <t>Government\</t>
  </si>
  <si>
    <t>Unpaid Family Worker</t>
  </si>
  <si>
    <t>Class of Worker</t>
  </si>
  <si>
    <t>As a % of All Workers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</si>
</sst>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0"/>
      <name val="MS Sans Serif"/>
    </font>
    <font>
      <b/>
      <sz val="10"/>
      <name val="MS Sans Serif"/>
      <family val="2"/>
    </font>
    <font>
      <b/>
      <i/>
      <sz val="10"/>
      <name val="MS Sans Serif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0" fillId="0" borderId="11" xfId="0" applyBorder="1"/>
    <xf numFmtId="0" fontId="0" fillId="0" borderId="12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3" fontId="0" fillId="0" borderId="14" xfId="0" applyNumberFormat="1" applyBorder="1"/>
    <xf numFmtId="0" fontId="0" fillId="0" borderId="21" xfId="0" applyBorder="1"/>
    <xf numFmtId="3" fontId="0" fillId="0" borderId="22" xfId="0" applyNumberFormat="1" applyBorder="1"/>
    <xf numFmtId="0" fontId="3" fillId="0" borderId="13" xfId="0" applyFont="1" applyBorder="1" applyAlignment="1">
      <alignment horizontal="center"/>
    </xf>
    <xf numFmtId="0" fontId="0" fillId="0" borderId="24" xfId="0" applyBorder="1"/>
    <xf numFmtId="164" fontId="0" fillId="0" borderId="25" xfId="0" applyNumberFormat="1" applyBorder="1"/>
    <xf numFmtId="164" fontId="0" fillId="0" borderId="11" xfId="0" applyNumberFormat="1" applyBorder="1"/>
    <xf numFmtId="164" fontId="0" fillId="0" borderId="22" xfId="0" applyNumberFormat="1" applyBorder="1"/>
    <xf numFmtId="164" fontId="0" fillId="0" borderId="14" xfId="0" applyNumberFormat="1" applyBorder="1"/>
    <xf numFmtId="164" fontId="0" fillId="0" borderId="26" xfId="0" applyNumberFormat="1" applyBorder="1"/>
    <xf numFmtId="164" fontId="0" fillId="0" borderId="23" xfId="0" applyNumberFormat="1" applyBorder="1"/>
    <xf numFmtId="164" fontId="0" fillId="0" borderId="12" xfId="0" applyNumberFormat="1" applyBorder="1"/>
    <xf numFmtId="164" fontId="0" fillId="0" borderId="1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topLeftCell="M1" workbookViewId="0">
      <selection activeCell="A10" sqref="A1:L1048576"/>
    </sheetView>
  </sheetViews>
  <sheetFormatPr defaultRowHeight="12.75"/>
  <cols>
    <col min="1" max="1" width="0" hidden="1" customWidth="1"/>
    <col min="2" max="2" width="20.28515625" hidden="1" customWidth="1"/>
    <col min="3" max="11" width="0" hidden="1" customWidth="1"/>
    <col min="12" max="12" width="3.140625" style="1" hidden="1" customWidth="1"/>
    <col min="13" max="13" width="14.85546875" customWidth="1"/>
    <col min="14" max="16" width="12.7109375" customWidth="1"/>
    <col min="17" max="17" width="14.42578125" customWidth="1"/>
    <col min="18" max="18" width="16.140625" customWidth="1"/>
    <col min="19" max="19" width="12.7109375" customWidth="1"/>
  </cols>
  <sheetData>
    <row r="1" spans="1:18" ht="13.5" thickBot="1">
      <c r="A1" t="s">
        <v>0</v>
      </c>
      <c r="C1" t="s">
        <v>1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8" ht="13.5" thickTop="1">
      <c r="A2" t="s">
        <v>8</v>
      </c>
      <c r="B2" t="s">
        <v>39</v>
      </c>
      <c r="C2">
        <v>10465600</v>
      </c>
      <c r="D2">
        <v>914900</v>
      </c>
      <c r="E2">
        <v>551400</v>
      </c>
      <c r="F2">
        <v>8070100</v>
      </c>
      <c r="G2">
        <v>169700</v>
      </c>
      <c r="H2">
        <v>40300</v>
      </c>
      <c r="I2">
        <v>144700</v>
      </c>
      <c r="J2">
        <v>574500</v>
      </c>
      <c r="M2" s="2" t="s">
        <v>86</v>
      </c>
      <c r="N2" s="17" t="s">
        <v>92</v>
      </c>
      <c r="O2" s="18"/>
      <c r="P2" s="18"/>
      <c r="Q2" s="18"/>
      <c r="R2" s="19"/>
    </row>
    <row r="3" spans="1:18">
      <c r="A3" t="s">
        <v>9</v>
      </c>
      <c r="B3" t="s">
        <v>40</v>
      </c>
      <c r="C3">
        <v>19300</v>
      </c>
      <c r="E3">
        <v>15200</v>
      </c>
      <c r="F3">
        <v>4100</v>
      </c>
      <c r="M3" s="3"/>
      <c r="N3" s="20" t="s">
        <v>87</v>
      </c>
      <c r="O3" s="4" t="s">
        <v>88</v>
      </c>
      <c r="P3" s="4" t="s">
        <v>89</v>
      </c>
      <c r="Q3" s="4" t="s">
        <v>90</v>
      </c>
      <c r="R3" s="5" t="s">
        <v>91</v>
      </c>
    </row>
    <row r="4" spans="1:18" ht="13.5" thickBot="1">
      <c r="A4" t="s">
        <v>10</v>
      </c>
      <c r="B4" t="s">
        <v>41</v>
      </c>
      <c r="C4">
        <v>151100</v>
      </c>
      <c r="D4">
        <v>18100</v>
      </c>
      <c r="E4">
        <v>7300</v>
      </c>
      <c r="F4">
        <v>125700</v>
      </c>
      <c r="M4" s="6"/>
      <c r="N4" s="21"/>
      <c r="O4" s="7"/>
      <c r="P4" s="7"/>
      <c r="Q4" s="7"/>
      <c r="R4" s="8"/>
    </row>
    <row r="5" spans="1:18" ht="13.5" thickTop="1">
      <c r="A5" t="s">
        <v>11</v>
      </c>
      <c r="B5" t="s">
        <v>42</v>
      </c>
      <c r="C5">
        <v>5700</v>
      </c>
      <c r="F5">
        <v>5700</v>
      </c>
      <c r="M5" s="9" t="s">
        <v>39</v>
      </c>
      <c r="N5" s="10">
        <f>C2*0.01</f>
        <v>104656</v>
      </c>
      <c r="O5" s="10">
        <f>SUM(D2:E2)*0.01</f>
        <v>14663</v>
      </c>
      <c r="P5" s="10">
        <f>SUM(F2:G2)*0.01</f>
        <v>82398</v>
      </c>
      <c r="Q5" s="10">
        <f>SUM(H2:J2)*0.01</f>
        <v>7595</v>
      </c>
      <c r="R5" s="11">
        <f>K2*0.01</f>
        <v>0</v>
      </c>
    </row>
    <row r="6" spans="1:18">
      <c r="A6" t="s">
        <v>12</v>
      </c>
      <c r="B6" t="s">
        <v>43</v>
      </c>
      <c r="C6">
        <v>7600</v>
      </c>
      <c r="F6">
        <v>7600</v>
      </c>
      <c r="M6" s="12" t="s">
        <v>46</v>
      </c>
      <c r="N6" s="13">
        <f>C9*0.01</f>
        <v>78423</v>
      </c>
      <c r="O6" s="13">
        <f>SUM(D9:E9)*0.01</f>
        <v>12608</v>
      </c>
      <c r="P6" s="13">
        <f>SUM(F9:G9)*0.01</f>
        <v>64662</v>
      </c>
      <c r="Q6" s="13">
        <f>SUM(H9:J9)*0.01</f>
        <v>1072</v>
      </c>
      <c r="R6" s="14">
        <f>K9*0.01</f>
        <v>81</v>
      </c>
    </row>
    <row r="7" spans="1:18">
      <c r="A7" t="s">
        <v>13</v>
      </c>
      <c r="B7" t="s">
        <v>44</v>
      </c>
      <c r="C7">
        <v>331500</v>
      </c>
      <c r="D7">
        <v>28200</v>
      </c>
      <c r="E7">
        <v>36700</v>
      </c>
      <c r="F7">
        <v>252500</v>
      </c>
      <c r="J7">
        <v>14100</v>
      </c>
      <c r="M7" s="12" t="s">
        <v>54</v>
      </c>
      <c r="N7" s="13">
        <f>C17*0.01</f>
        <v>8104</v>
      </c>
      <c r="O7" s="13">
        <f>SUM(D17:E17)*0.01</f>
        <v>899</v>
      </c>
      <c r="P7" s="13">
        <f>SUM(F17:G17)*0.01</f>
        <v>7017</v>
      </c>
      <c r="Q7" s="13">
        <f>SUM(H17:J17)*0.01</f>
        <v>188</v>
      </c>
      <c r="R7" s="14">
        <f>K17*0.01</f>
        <v>0</v>
      </c>
    </row>
    <row r="8" spans="1:18">
      <c r="A8" t="s">
        <v>14</v>
      </c>
      <c r="B8" t="s">
        <v>45</v>
      </c>
      <c r="C8">
        <v>236900</v>
      </c>
      <c r="D8">
        <v>77800</v>
      </c>
      <c r="E8">
        <v>12400</v>
      </c>
      <c r="F8">
        <v>146700</v>
      </c>
      <c r="M8" s="12" t="s">
        <v>52</v>
      </c>
      <c r="N8" s="13">
        <f>C15*0.01</f>
        <v>5487</v>
      </c>
      <c r="O8" s="13">
        <f>SUM(D15:E15)*0.01</f>
        <v>1889</v>
      </c>
      <c r="P8" s="13">
        <f>SUM(F15:G15)*0.01</f>
        <v>3233</v>
      </c>
      <c r="Q8" s="13">
        <f>SUM(H15:J15)*0.01</f>
        <v>365</v>
      </c>
      <c r="R8" s="14">
        <f>SUM(K15)*0.01</f>
        <v>0</v>
      </c>
    </row>
    <row r="9" spans="1:18">
      <c r="A9" t="s">
        <v>15</v>
      </c>
      <c r="B9" t="s">
        <v>46</v>
      </c>
      <c r="C9">
        <v>7842300</v>
      </c>
      <c r="D9">
        <v>1067600</v>
      </c>
      <c r="E9">
        <v>193200</v>
      </c>
      <c r="F9">
        <v>6339800</v>
      </c>
      <c r="G9">
        <v>126400</v>
      </c>
      <c r="H9">
        <v>25100</v>
      </c>
      <c r="I9">
        <v>48400</v>
      </c>
      <c r="J9">
        <v>33700</v>
      </c>
      <c r="K9">
        <v>8100</v>
      </c>
      <c r="M9" s="12" t="s">
        <v>44</v>
      </c>
      <c r="N9" s="13">
        <f>C7*0.01</f>
        <v>3315</v>
      </c>
      <c r="O9" s="13">
        <f>SUM(D7:E7)*0.01</f>
        <v>649</v>
      </c>
      <c r="P9" s="13">
        <f>SUM(F7:G7)*0.01</f>
        <v>2525</v>
      </c>
      <c r="Q9" s="13">
        <f>SUM(H7:J7)*0.01</f>
        <v>141</v>
      </c>
      <c r="R9" s="14">
        <f>SUM(K7)*0.01</f>
        <v>0</v>
      </c>
    </row>
    <row r="10" spans="1:18">
      <c r="A10" t="s">
        <v>2</v>
      </c>
      <c r="B10" t="s">
        <v>47</v>
      </c>
      <c r="C10">
        <v>217300</v>
      </c>
      <c r="E10">
        <v>28900</v>
      </c>
      <c r="F10">
        <v>182400</v>
      </c>
      <c r="G10">
        <v>6000</v>
      </c>
      <c r="M10" s="12" t="s">
        <v>50</v>
      </c>
      <c r="N10" s="13">
        <f>C13*0.01</f>
        <v>3042</v>
      </c>
      <c r="O10" s="13">
        <f>SUM(D13:E13)*0.01</f>
        <v>1666</v>
      </c>
      <c r="P10" s="13">
        <f>SUM(F13:G13)*0.01</f>
        <v>1290</v>
      </c>
      <c r="Q10" s="13">
        <f>SUM(H13:J13)*0.01</f>
        <v>86</v>
      </c>
      <c r="R10" s="14">
        <f>SUM(K13)*0.01</f>
        <v>0</v>
      </c>
    </row>
    <row r="11" spans="1:18">
      <c r="A11" t="s">
        <v>3</v>
      </c>
      <c r="B11" t="s">
        <v>48</v>
      </c>
      <c r="C11">
        <v>7400</v>
      </c>
      <c r="F11">
        <v>7400</v>
      </c>
      <c r="M11" s="12" t="s">
        <v>45</v>
      </c>
      <c r="N11" s="13">
        <f>C8*0.01</f>
        <v>2369</v>
      </c>
      <c r="O11" s="13">
        <f>SUM(D8:E8)*0.01</f>
        <v>902</v>
      </c>
      <c r="P11" s="13">
        <f>SUM(F8:G8)*0.01</f>
        <v>1467</v>
      </c>
      <c r="Q11" s="13">
        <f>SUM(H8:J8)*0.01</f>
        <v>0</v>
      </c>
      <c r="R11" s="14">
        <f>SUM(K8)*0.01</f>
        <v>0</v>
      </c>
    </row>
    <row r="12" spans="1:18">
      <c r="A12" t="s">
        <v>16</v>
      </c>
      <c r="B12" t="s">
        <v>49</v>
      </c>
      <c r="C12">
        <v>41400</v>
      </c>
      <c r="E12">
        <v>7800</v>
      </c>
      <c r="F12">
        <v>33600</v>
      </c>
      <c r="M12" s="12" t="s">
        <v>47</v>
      </c>
      <c r="N12" s="13">
        <f>C10*0.01</f>
        <v>2173</v>
      </c>
      <c r="O12" s="13">
        <f>SUM(D10:E10)*0.01</f>
        <v>289</v>
      </c>
      <c r="P12" s="13">
        <f>SUM(F10:G10)*0.01</f>
        <v>1884</v>
      </c>
      <c r="Q12" s="13">
        <f>SUM(H10:J10)*0.01</f>
        <v>0</v>
      </c>
      <c r="R12" s="14">
        <f>SUM(K10)*0.01</f>
        <v>0</v>
      </c>
    </row>
    <row r="13" spans="1:18">
      <c r="A13" t="s">
        <v>17</v>
      </c>
      <c r="B13" t="s">
        <v>50</v>
      </c>
      <c r="C13">
        <v>304200</v>
      </c>
      <c r="D13">
        <v>84100</v>
      </c>
      <c r="E13">
        <v>82500</v>
      </c>
      <c r="F13">
        <v>129000</v>
      </c>
      <c r="J13">
        <v>8600</v>
      </c>
      <c r="K13" t="s">
        <v>38</v>
      </c>
      <c r="M13" s="12" t="s">
        <v>83</v>
      </c>
      <c r="N13" s="13">
        <f>SUM(C3+C4+C5+C6+C11+C12+C14+C16+C18+C19+C20+C23)*0.01</f>
        <v>6385</v>
      </c>
      <c r="O13" s="13">
        <f>(SUM(D3:E6)+SUM(D11:E12)+SUM(D14:E14)+SUM(D16:E16)+SUM(D18:E20)+SUM(D23:E23))*0.01</f>
        <v>1957</v>
      </c>
      <c r="P13" s="13">
        <f>(SUM(F3:G6)+SUM(F11:G12)+SUM(F14:G14)+SUM(F16:G16)+SUM(F18:G20)+SUM(F23:G23))*0.01</f>
        <v>4347</v>
      </c>
      <c r="Q13" s="13">
        <f>(SUM(H3:J6)+SUM(H11:J12)+SUM(H14:J14)+SUM(H16:J16)+SUM(H18:J20)+SUM(H23:J23))*0.01</f>
        <v>81</v>
      </c>
      <c r="R13" s="16">
        <v>0</v>
      </c>
    </row>
    <row r="14" spans="1:18">
      <c r="A14" t="s">
        <v>18</v>
      </c>
      <c r="B14" t="s">
        <v>51</v>
      </c>
      <c r="C14">
        <v>73100</v>
      </c>
      <c r="D14">
        <v>21100</v>
      </c>
      <c r="F14">
        <v>52000</v>
      </c>
      <c r="M14" s="12" t="s">
        <v>62</v>
      </c>
      <c r="N14" s="13">
        <f>C25*0.01</f>
        <v>7940</v>
      </c>
      <c r="O14" s="13">
        <f>SUM(D25:E25)*0.01</f>
        <v>1664</v>
      </c>
      <c r="P14" s="13">
        <f>SUM(F25:G25)*0.01</f>
        <v>5889</v>
      </c>
      <c r="Q14" s="15">
        <f>SUM(H25:J25)*0.01</f>
        <v>387</v>
      </c>
      <c r="R14" s="16">
        <v>0</v>
      </c>
    </row>
    <row r="15" spans="1:18">
      <c r="A15" t="s">
        <v>19</v>
      </c>
      <c r="B15" t="s">
        <v>52</v>
      </c>
      <c r="C15">
        <v>548700</v>
      </c>
      <c r="D15">
        <v>153700</v>
      </c>
      <c r="E15">
        <v>35200</v>
      </c>
      <c r="F15">
        <v>305900</v>
      </c>
      <c r="G15">
        <v>17400</v>
      </c>
      <c r="I15">
        <v>12000</v>
      </c>
      <c r="J15">
        <v>24500</v>
      </c>
      <c r="M15" s="12" t="s">
        <v>59</v>
      </c>
      <c r="N15" s="13">
        <f>C22*0.01</f>
        <v>4236</v>
      </c>
      <c r="O15" s="15">
        <f>SUM(D22:E22)*0.01</f>
        <v>960</v>
      </c>
      <c r="P15" s="13">
        <f>SUM(F22:G22)*0.01</f>
        <v>2932</v>
      </c>
      <c r="Q15" s="15">
        <f>SUM(H22:J22)*0.01</f>
        <v>344</v>
      </c>
      <c r="R15" s="16">
        <v>0</v>
      </c>
    </row>
    <row r="16" spans="1:18">
      <c r="A16" t="s">
        <v>20</v>
      </c>
      <c r="B16" t="s">
        <v>53</v>
      </c>
      <c r="C16">
        <v>56600</v>
      </c>
      <c r="F16">
        <v>56600</v>
      </c>
      <c r="M16" s="12" t="s">
        <v>84</v>
      </c>
      <c r="N16" s="13">
        <f>SUM(C21+C24+C26+C27+C28+C29+C30+C31+C32)*0.01</f>
        <v>3879</v>
      </c>
      <c r="O16" s="13">
        <f>(SUM(D21:E21)+SUM(D24:E24)+SUM(D26:E32))*0.01</f>
        <v>1481</v>
      </c>
      <c r="P16" s="13">
        <f>(SUM(F21:G21)+SUM(F24:G24)+SUM(F26:G32))*0.01</f>
        <v>2228</v>
      </c>
      <c r="Q16" s="13">
        <f>(SUM(H21:J21)+SUM(H24:J24)+SUM(H26:J32))*0.01</f>
        <v>170</v>
      </c>
      <c r="R16" s="16">
        <v>0</v>
      </c>
    </row>
    <row r="17" spans="1:18">
      <c r="A17" t="s">
        <v>21</v>
      </c>
      <c r="B17" t="s">
        <v>54</v>
      </c>
      <c r="C17">
        <v>810400</v>
      </c>
      <c r="D17">
        <v>60500</v>
      </c>
      <c r="E17">
        <v>29400</v>
      </c>
      <c r="F17">
        <v>680900</v>
      </c>
      <c r="G17">
        <v>20800</v>
      </c>
      <c r="J17">
        <v>18800</v>
      </c>
      <c r="M17" s="23" t="s">
        <v>85</v>
      </c>
      <c r="N17" s="24">
        <f>N18-SUM(N5:N16)</f>
        <v>3350</v>
      </c>
      <c r="O17" s="24">
        <f>O18-SUM(O5:O16)</f>
        <v>1110</v>
      </c>
      <c r="P17" s="24">
        <f>P18-SUM(P5:P16)</f>
        <v>2053</v>
      </c>
      <c r="Q17" s="24">
        <f>Q18-SUM(Q5:Q16)</f>
        <v>187</v>
      </c>
      <c r="R17" s="16">
        <v>0</v>
      </c>
    </row>
    <row r="18" spans="1:18" ht="13.5" thickBot="1">
      <c r="A18" t="s">
        <v>4</v>
      </c>
      <c r="B18" t="s">
        <v>55</v>
      </c>
      <c r="C18">
        <v>11600</v>
      </c>
      <c r="F18">
        <v>11600</v>
      </c>
      <c r="M18" s="25" t="s">
        <v>87</v>
      </c>
      <c r="N18" s="22">
        <f>SUM(C2:C37)*0.01</f>
        <v>233359</v>
      </c>
      <c r="O18" s="22">
        <f>SUM(D2:E37)*0.01</f>
        <v>40737</v>
      </c>
      <c r="P18" s="22">
        <f>SUM(F2:G37)*0.01</f>
        <v>181925</v>
      </c>
      <c r="Q18" s="22">
        <f>SUM(H2:J37)*0.01</f>
        <v>10616</v>
      </c>
      <c r="R18" s="26">
        <f>SUM(K2:K37)*0.01</f>
        <v>81</v>
      </c>
    </row>
    <row r="19" spans="1:18" ht="13.5" thickTop="1">
      <c r="A19" t="s">
        <v>5</v>
      </c>
      <c r="B19" t="s">
        <v>56</v>
      </c>
      <c r="C19">
        <v>200900</v>
      </c>
      <c r="D19">
        <v>48100</v>
      </c>
      <c r="E19">
        <v>41400</v>
      </c>
      <c r="F19">
        <v>111400</v>
      </c>
      <c r="M19" s="2" t="s">
        <v>86</v>
      </c>
      <c r="N19" s="17" t="s">
        <v>93</v>
      </c>
      <c r="O19" s="18"/>
      <c r="P19" s="18"/>
      <c r="Q19" s="18"/>
      <c r="R19" s="19"/>
    </row>
    <row r="20" spans="1:18">
      <c r="A20" t="s">
        <v>6</v>
      </c>
      <c r="B20" t="s">
        <v>57</v>
      </c>
      <c r="C20">
        <v>8100</v>
      </c>
      <c r="I20">
        <v>8100</v>
      </c>
      <c r="M20" s="3"/>
      <c r="N20" s="20" t="s">
        <v>87</v>
      </c>
      <c r="O20" s="4" t="s">
        <v>88</v>
      </c>
      <c r="P20" s="4" t="s">
        <v>89</v>
      </c>
      <c r="Q20" s="4" t="s">
        <v>90</v>
      </c>
      <c r="R20" s="5" t="s">
        <v>91</v>
      </c>
    </row>
    <row r="21" spans="1:18" ht="13.5" thickBot="1">
      <c r="A21" t="s">
        <v>7</v>
      </c>
      <c r="B21" t="s">
        <v>58</v>
      </c>
      <c r="C21">
        <v>27900</v>
      </c>
      <c r="F21">
        <v>27900</v>
      </c>
      <c r="M21" s="6"/>
      <c r="N21" s="21"/>
      <c r="O21" s="7"/>
      <c r="P21" s="7"/>
      <c r="Q21" s="7"/>
      <c r="R21" s="8"/>
    </row>
    <row r="22" spans="1:18" ht="13.5" thickTop="1">
      <c r="A22" t="s">
        <v>22</v>
      </c>
      <c r="B22" t="s">
        <v>59</v>
      </c>
      <c r="C22">
        <v>423600</v>
      </c>
      <c r="D22">
        <v>15600</v>
      </c>
      <c r="E22">
        <v>80400</v>
      </c>
      <c r="F22">
        <v>293200</v>
      </c>
      <c r="H22">
        <v>6300</v>
      </c>
      <c r="J22">
        <v>28100</v>
      </c>
      <c r="M22" s="9" t="s">
        <v>39</v>
      </c>
      <c r="N22" s="27">
        <f>N5/$N$18</f>
        <v>0.44847638188370709</v>
      </c>
      <c r="O22" s="27">
        <f t="shared" ref="O22:R22" si="0">O5/$N$18</f>
        <v>6.2834516774583363E-2</v>
      </c>
      <c r="P22" s="27">
        <f t="shared" si="0"/>
        <v>0.35309544521531205</v>
      </c>
      <c r="Q22" s="27">
        <f t="shared" si="0"/>
        <v>3.2546419893811677E-2</v>
      </c>
      <c r="R22" s="31">
        <f t="shared" si="0"/>
        <v>0</v>
      </c>
    </row>
    <row r="23" spans="1:18">
      <c r="A23" t="s">
        <v>23</v>
      </c>
      <c r="B23" t="s">
        <v>60</v>
      </c>
      <c r="C23">
        <v>55700</v>
      </c>
      <c r="D23">
        <v>6100</v>
      </c>
      <c r="E23">
        <v>30600</v>
      </c>
      <c r="F23">
        <v>19000</v>
      </c>
      <c r="M23" s="12" t="s">
        <v>46</v>
      </c>
      <c r="N23" s="29">
        <f t="shared" ref="N23:R35" si="1">N6/$N$18</f>
        <v>0.3360616046520597</v>
      </c>
      <c r="O23" s="29">
        <f t="shared" si="1"/>
        <v>5.4028342596600089E-2</v>
      </c>
      <c r="P23" s="29">
        <f t="shared" si="1"/>
        <v>0.27709237698138917</v>
      </c>
      <c r="Q23" s="29">
        <f t="shared" si="1"/>
        <v>4.5937803984418858E-3</v>
      </c>
      <c r="R23" s="32">
        <f t="shared" si="1"/>
        <v>3.4710467562853802E-4</v>
      </c>
    </row>
    <row r="24" spans="1:18">
      <c r="A24" t="s">
        <v>24</v>
      </c>
      <c r="B24" t="s">
        <v>61</v>
      </c>
      <c r="C24">
        <v>8600</v>
      </c>
      <c r="J24">
        <v>8600</v>
      </c>
      <c r="M24" s="12" t="s">
        <v>54</v>
      </c>
      <c r="N24" s="28">
        <f t="shared" si="1"/>
        <v>3.4727608534489779E-2</v>
      </c>
      <c r="O24" s="28">
        <f t="shared" si="1"/>
        <v>3.8524333751858725E-3</v>
      </c>
      <c r="P24" s="28">
        <f t="shared" si="1"/>
        <v>3.0069549492412976E-2</v>
      </c>
      <c r="Q24" s="28">
        <f t="shared" si="1"/>
        <v>8.0562566689092771E-4</v>
      </c>
      <c r="R24" s="33">
        <f t="shared" si="1"/>
        <v>0</v>
      </c>
    </row>
    <row r="25" spans="1:18">
      <c r="A25" t="s">
        <v>25</v>
      </c>
      <c r="B25" t="s">
        <v>62</v>
      </c>
      <c r="C25">
        <v>794000</v>
      </c>
      <c r="D25">
        <v>166400</v>
      </c>
      <c r="F25">
        <v>588900</v>
      </c>
      <c r="J25">
        <v>38700</v>
      </c>
      <c r="M25" s="12" t="s">
        <v>52</v>
      </c>
      <c r="N25" s="28">
        <f t="shared" si="1"/>
        <v>2.3513127841651705E-2</v>
      </c>
      <c r="O25" s="28">
        <f t="shared" si="1"/>
        <v>8.0948238550902253E-3</v>
      </c>
      <c r="P25" s="28">
        <f t="shared" si="1"/>
        <v>1.3854190324778561E-2</v>
      </c>
      <c r="Q25" s="28">
        <f t="shared" si="1"/>
        <v>1.5641136617829182E-3</v>
      </c>
      <c r="R25" s="33">
        <f t="shared" si="1"/>
        <v>0</v>
      </c>
    </row>
    <row r="26" spans="1:18">
      <c r="A26" t="s">
        <v>26</v>
      </c>
      <c r="B26" t="s">
        <v>63</v>
      </c>
      <c r="C26">
        <v>37200</v>
      </c>
      <c r="D26">
        <v>37200</v>
      </c>
      <c r="M26" s="12" t="s">
        <v>44</v>
      </c>
      <c r="N26" s="28">
        <f t="shared" si="1"/>
        <v>1.4205580243316092E-2</v>
      </c>
      <c r="O26" s="28">
        <f t="shared" si="1"/>
        <v>2.7811226479372985E-3</v>
      </c>
      <c r="P26" s="28">
        <f t="shared" si="1"/>
        <v>1.0820238345210599E-2</v>
      </c>
      <c r="Q26" s="28">
        <f t="shared" si="1"/>
        <v>6.0421925016819575E-4</v>
      </c>
      <c r="R26" s="33">
        <f t="shared" si="1"/>
        <v>0</v>
      </c>
    </row>
    <row r="27" spans="1:18">
      <c r="A27" t="s">
        <v>27</v>
      </c>
      <c r="B27" t="s">
        <v>64</v>
      </c>
      <c r="C27">
        <v>16200</v>
      </c>
      <c r="D27">
        <v>16200</v>
      </c>
      <c r="M27" s="12" t="s">
        <v>50</v>
      </c>
      <c r="N27" s="28">
        <f t="shared" si="1"/>
        <v>1.3035708929160649E-2</v>
      </c>
      <c r="O27" s="28">
        <f t="shared" si="1"/>
        <v>7.1392146863844975E-3</v>
      </c>
      <c r="P27" s="28">
        <f t="shared" si="1"/>
        <v>5.5279633526026418E-3</v>
      </c>
      <c r="Q27" s="28">
        <f t="shared" si="1"/>
        <v>3.685308901735095E-4</v>
      </c>
      <c r="R27" s="33">
        <f t="shared" si="1"/>
        <v>0</v>
      </c>
    </row>
    <row r="28" spans="1:18">
      <c r="A28" t="s">
        <v>28</v>
      </c>
      <c r="B28" t="s">
        <v>65</v>
      </c>
      <c r="C28">
        <v>123200</v>
      </c>
      <c r="D28">
        <v>17800</v>
      </c>
      <c r="E28">
        <v>29500</v>
      </c>
      <c r="F28">
        <v>75900</v>
      </c>
      <c r="M28" s="12" t="s">
        <v>45</v>
      </c>
      <c r="N28" s="28">
        <f t="shared" si="1"/>
        <v>1.0151740451407489E-2</v>
      </c>
      <c r="O28" s="28">
        <f t="shared" si="1"/>
        <v>3.8652891039128554E-3</v>
      </c>
      <c r="P28" s="28">
        <f t="shared" si="1"/>
        <v>6.2864513474946331E-3</v>
      </c>
      <c r="Q28" s="28">
        <f t="shared" si="1"/>
        <v>0</v>
      </c>
      <c r="R28" s="33">
        <f t="shared" si="1"/>
        <v>0</v>
      </c>
    </row>
    <row r="29" spans="1:18">
      <c r="A29" t="s">
        <v>29</v>
      </c>
      <c r="B29" t="s">
        <v>66</v>
      </c>
      <c r="C29">
        <v>14500</v>
      </c>
      <c r="D29">
        <v>6100</v>
      </c>
      <c r="H29">
        <v>8400</v>
      </c>
      <c r="M29" s="12" t="s">
        <v>47</v>
      </c>
      <c r="N29" s="28">
        <f t="shared" si="1"/>
        <v>9.311832841244606E-3</v>
      </c>
      <c r="O29" s="28">
        <f t="shared" si="1"/>
        <v>1.2384352006993516E-3</v>
      </c>
      <c r="P29" s="28">
        <f t="shared" si="1"/>
        <v>8.0733976405452535E-3</v>
      </c>
      <c r="Q29" s="28">
        <f t="shared" si="1"/>
        <v>0</v>
      </c>
      <c r="R29" s="33">
        <f t="shared" si="1"/>
        <v>0</v>
      </c>
    </row>
    <row r="30" spans="1:18">
      <c r="A30" t="s">
        <v>30</v>
      </c>
      <c r="B30" t="s">
        <v>67</v>
      </c>
      <c r="C30">
        <v>55400</v>
      </c>
      <c r="D30">
        <v>14600</v>
      </c>
      <c r="F30">
        <v>40800</v>
      </c>
      <c r="M30" s="12" t="s">
        <v>83</v>
      </c>
      <c r="N30" s="28">
        <f t="shared" si="1"/>
        <v>2.7361275973928581E-2</v>
      </c>
      <c r="O30" s="28">
        <f t="shared" si="1"/>
        <v>8.3862203729018377E-3</v>
      </c>
      <c r="P30" s="28">
        <f t="shared" si="1"/>
        <v>1.8627950925398207E-2</v>
      </c>
      <c r="Q30" s="28">
        <f t="shared" si="1"/>
        <v>3.4710467562853802E-4</v>
      </c>
      <c r="R30" s="33">
        <f t="shared" si="1"/>
        <v>0</v>
      </c>
    </row>
    <row r="31" spans="1:18">
      <c r="A31" t="s">
        <v>31</v>
      </c>
      <c r="B31" t="s">
        <v>68</v>
      </c>
      <c r="C31">
        <v>12300</v>
      </c>
      <c r="E31">
        <v>6100</v>
      </c>
      <c r="F31">
        <v>6200</v>
      </c>
      <c r="M31" s="12" t="s">
        <v>62</v>
      </c>
      <c r="N31" s="28">
        <f t="shared" si="1"/>
        <v>3.4024828697414716E-2</v>
      </c>
      <c r="O31" s="28">
        <f t="shared" si="1"/>
        <v>7.1306442005665089E-3</v>
      </c>
      <c r="P31" s="28">
        <f t="shared" si="1"/>
        <v>2.5235795491067411E-2</v>
      </c>
      <c r="Q31" s="28">
        <f t="shared" si="1"/>
        <v>1.6583890057807926E-3</v>
      </c>
      <c r="R31" s="33">
        <f t="shared" si="1"/>
        <v>0</v>
      </c>
    </row>
    <row r="32" spans="1:18">
      <c r="A32" t="s">
        <v>32</v>
      </c>
      <c r="B32" t="s">
        <v>69</v>
      </c>
      <c r="C32">
        <v>92600</v>
      </c>
      <c r="D32">
        <v>20600</v>
      </c>
      <c r="F32">
        <v>72000</v>
      </c>
      <c r="M32" s="12" t="s">
        <v>59</v>
      </c>
      <c r="N32" s="28">
        <f t="shared" si="1"/>
        <v>1.8152288962499839E-2</v>
      </c>
      <c r="O32" s="28">
        <f t="shared" si="1"/>
        <v>4.1138331926345246E-3</v>
      </c>
      <c r="P32" s="28">
        <f t="shared" si="1"/>
        <v>1.2564332209171277E-2</v>
      </c>
      <c r="Q32" s="28">
        <f t="shared" si="1"/>
        <v>1.474123560694038E-3</v>
      </c>
      <c r="R32" s="33">
        <f t="shared" si="1"/>
        <v>0</v>
      </c>
    </row>
    <row r="33" spans="1:18">
      <c r="A33" t="s">
        <v>33</v>
      </c>
      <c r="B33" t="s">
        <v>70</v>
      </c>
      <c r="C33">
        <v>95300</v>
      </c>
      <c r="E33">
        <v>4800</v>
      </c>
      <c r="F33">
        <v>71800</v>
      </c>
      <c r="J33">
        <v>18700</v>
      </c>
      <c r="M33" s="12" t="s">
        <v>84</v>
      </c>
      <c r="N33" s="28">
        <f t="shared" si="1"/>
        <v>1.6622457243988874E-2</v>
      </c>
      <c r="O33" s="28">
        <f t="shared" si="1"/>
        <v>6.3464447482205529E-3</v>
      </c>
      <c r="P33" s="28">
        <f t="shared" si="1"/>
        <v>9.5475212012392924E-3</v>
      </c>
      <c r="Q33" s="28">
        <f t="shared" si="1"/>
        <v>7.2849129452903034E-4</v>
      </c>
      <c r="R33" s="33">
        <f t="shared" si="1"/>
        <v>0</v>
      </c>
    </row>
    <row r="34" spans="1:18">
      <c r="A34" t="s">
        <v>34</v>
      </c>
      <c r="B34" t="s">
        <v>71</v>
      </c>
      <c r="C34">
        <v>128500</v>
      </c>
      <c r="D34">
        <v>39900</v>
      </c>
      <c r="E34">
        <v>45100</v>
      </c>
      <c r="F34">
        <v>43500</v>
      </c>
      <c r="M34" s="23" t="s">
        <v>85</v>
      </c>
      <c r="N34" s="28">
        <f t="shared" si="1"/>
        <v>1.4355563745130893E-2</v>
      </c>
      <c r="O34" s="28">
        <f t="shared" si="1"/>
        <v>4.7566196289836691E-3</v>
      </c>
      <c r="P34" s="28">
        <f t="shared" si="1"/>
        <v>8.7976036921652897E-3</v>
      </c>
      <c r="Q34" s="28">
        <f t="shared" si="1"/>
        <v>8.0134042398193343E-4</v>
      </c>
      <c r="R34" s="33">
        <f t="shared" si="1"/>
        <v>0</v>
      </c>
    </row>
    <row r="35" spans="1:18" ht="13.5" thickBot="1">
      <c r="A35" t="s">
        <v>35</v>
      </c>
      <c r="B35" t="s">
        <v>72</v>
      </c>
      <c r="C35">
        <v>78400</v>
      </c>
      <c r="D35">
        <v>21200</v>
      </c>
      <c r="F35">
        <v>57200</v>
      </c>
      <c r="M35" s="25" t="s">
        <v>87</v>
      </c>
      <c r="N35" s="30">
        <f t="shared" si="1"/>
        <v>1</v>
      </c>
      <c r="O35" s="30">
        <f t="shared" si="1"/>
        <v>0.17456794038370066</v>
      </c>
      <c r="P35" s="30">
        <f t="shared" si="1"/>
        <v>0.7795928162187874</v>
      </c>
      <c r="Q35" s="30">
        <f t="shared" si="1"/>
        <v>4.549213872188345E-2</v>
      </c>
      <c r="R35" s="34">
        <f t="shared" si="1"/>
        <v>3.4710467562853802E-4</v>
      </c>
    </row>
    <row r="36" spans="1:18" ht="13.5" thickTop="1">
      <c r="A36" t="s">
        <v>36</v>
      </c>
      <c r="B36" t="s">
        <v>73</v>
      </c>
      <c r="C36">
        <v>9300</v>
      </c>
      <c r="F36">
        <v>9300</v>
      </c>
    </row>
    <row r="37" spans="1:18">
      <c r="A37" t="s">
        <v>37</v>
      </c>
      <c r="B37" t="s">
        <v>74</v>
      </c>
      <c r="C37">
        <v>23500</v>
      </c>
      <c r="F37">
        <v>23500</v>
      </c>
    </row>
  </sheetData>
  <mergeCells count="14">
    <mergeCell ref="N2:R2"/>
    <mergeCell ref="M2:M4"/>
    <mergeCell ref="M19:M21"/>
    <mergeCell ref="N19:R19"/>
    <mergeCell ref="N20:N21"/>
    <mergeCell ref="O20:O21"/>
    <mergeCell ref="P20:P21"/>
    <mergeCell ref="Q20:Q21"/>
    <mergeCell ref="R20:R21"/>
    <mergeCell ref="O3:O4"/>
    <mergeCell ref="N3:N4"/>
    <mergeCell ref="P3:P4"/>
    <mergeCell ref="Q3:Q4"/>
    <mergeCell ref="R3:R4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  <ignoredErrors>
    <ignoredError sqref="O5:O16 P5:P15 Q5:Q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languagebyclassofworker</vt:lpstr>
      <vt:lpstr>languagebyclassofworker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t.lund</dc:creator>
  <cp:lastModifiedBy>R.Armstrong</cp:lastModifiedBy>
  <dcterms:created xsi:type="dcterms:W3CDTF">2010-12-01T17:30:34Z</dcterms:created>
  <dcterms:modified xsi:type="dcterms:W3CDTF">2010-12-10T22:14:24Z</dcterms:modified>
</cp:coreProperties>
</file>